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45" yWindow="855" windowWidth="19440" windowHeight="12240" tabRatio="500"/>
  </bookViews>
  <sheets>
    <sheet name="CaseStudies" sheetId="1" r:id="rId1"/>
    <sheet name="LINGORawResults" sheetId="2" r:id="rId2"/>
    <sheet name="index_offset" sheetId="3" r:id="rId3"/>
  </sheets>
  <definedNames>
    <definedName name="CaseStudies">OFFSET(LINGORawResults!$A$2,,,COUNTA(LINGORawResults!$A:$A)-1,COUNT(LINGORawResults!$2:$2)+1)</definedName>
    <definedName name="DATA">OFFSET(CaseStudies,,CaseStudies!$B$1,COUNTA(LINGORawResults!$A:$A)-1,1)</definedName>
    <definedName name="range1">OFFSET(index_offset!$A$1,,,2,2)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2" i="1" l="1"/>
  <c r="K20" i="1"/>
  <c r="B3" i="1"/>
  <c r="F4" i="1"/>
  <c r="B2" i="1"/>
  <c r="F10" i="1"/>
  <c r="F2" i="1"/>
  <c r="B16" i="1"/>
  <c r="B15" i="1"/>
  <c r="B14" i="1"/>
  <c r="B13" i="1"/>
  <c r="B6" i="1"/>
  <c r="B10" i="1"/>
  <c r="B9" i="1"/>
  <c r="B8" i="1"/>
  <c r="B7" i="1"/>
  <c r="F22" i="1"/>
  <c r="F20" i="1"/>
  <c r="K14" i="1"/>
  <c r="F16" i="1"/>
  <c r="F14" i="1"/>
  <c r="K10" i="1"/>
  <c r="K8" i="1"/>
  <c r="F8" i="1"/>
  <c r="K2" i="1"/>
  <c r="B8" i="3"/>
  <c r="C8" i="3"/>
  <c r="D8" i="3"/>
  <c r="B9" i="3"/>
  <c r="C9" i="3"/>
  <c r="D9" i="3"/>
  <c r="C7" i="3"/>
  <c r="D7" i="3"/>
  <c r="B7" i="3"/>
</calcChain>
</file>

<file path=xl/sharedStrings.xml><?xml version="1.0" encoding="utf-8"?>
<sst xmlns="http://schemas.openxmlformats.org/spreadsheetml/2006/main" count="105" uniqueCount="82">
  <si>
    <t>Propylene carbonate</t>
  </si>
  <si>
    <t>FTOT</t>
  </si>
  <si>
    <t>FCO2PC</t>
  </si>
  <si>
    <t>FPC</t>
  </si>
  <si>
    <t>FPO</t>
  </si>
  <si>
    <t>FCO2PH</t>
  </si>
  <si>
    <t>FPH</t>
  </si>
  <si>
    <t>FbenPH</t>
  </si>
  <si>
    <t xml:space="preserve">Benzoic Acid </t>
  </si>
  <si>
    <t>FCO2BA</t>
  </si>
  <si>
    <t>FBA</t>
  </si>
  <si>
    <t>FbenBA</t>
  </si>
  <si>
    <t>Ethylene Glycol +Methanol</t>
  </si>
  <si>
    <t>FEG</t>
  </si>
  <si>
    <t>FMETH</t>
  </si>
  <si>
    <t>SPPO</t>
  </si>
  <si>
    <t>SPPC</t>
  </si>
  <si>
    <t>SPBEN</t>
  </si>
  <si>
    <t>SPPH</t>
  </si>
  <si>
    <t>SPCO</t>
  </si>
  <si>
    <t>SPBA</t>
  </si>
  <si>
    <t>SPEO</t>
  </si>
  <si>
    <t>SPH2</t>
  </si>
  <si>
    <t>SPEG</t>
  </si>
  <si>
    <t>SPMETH</t>
  </si>
  <si>
    <t>MWCO2</t>
  </si>
  <si>
    <t>MWBEN</t>
  </si>
  <si>
    <t>MWPC</t>
  </si>
  <si>
    <t>MWPO</t>
  </si>
  <si>
    <t>MWPH</t>
  </si>
  <si>
    <t>MWCO</t>
  </si>
  <si>
    <t>MWEO</t>
  </si>
  <si>
    <t>MWH2</t>
  </si>
  <si>
    <t>MWMETH</t>
  </si>
  <si>
    <t>MWEG</t>
  </si>
  <si>
    <t>MWBA</t>
  </si>
  <si>
    <t>APC</t>
  </si>
  <si>
    <t>APH</t>
  </si>
  <si>
    <t>ABA</t>
  </si>
  <si>
    <t>AEG</t>
  </si>
  <si>
    <t>UPC</t>
  </si>
  <si>
    <t>UPH</t>
  </si>
  <si>
    <t>UBA</t>
  </si>
  <si>
    <t>UEG</t>
  </si>
  <si>
    <t>SPC</t>
  </si>
  <si>
    <t>SPH</t>
  </si>
  <si>
    <t>SBA</t>
  </si>
  <si>
    <t>SEG</t>
  </si>
  <si>
    <t>CO2STEAMPC</t>
  </si>
  <si>
    <t>CO2STEAMPH</t>
  </si>
  <si>
    <t>CO2STEAMBA</t>
  </si>
  <si>
    <t>CO2STEAMEG</t>
  </si>
  <si>
    <t>CO2OUT</t>
  </si>
  <si>
    <t>FCO2</t>
  </si>
  <si>
    <t>CO2FIXED</t>
  </si>
  <si>
    <t>FCO2EG</t>
  </si>
  <si>
    <t>GP</t>
  </si>
  <si>
    <t>FCO</t>
  </si>
  <si>
    <t>RC</t>
  </si>
  <si>
    <t>FBENPH</t>
  </si>
  <si>
    <t>FBENBA</t>
  </si>
  <si>
    <t>FEO</t>
  </si>
  <si>
    <t>FH2</t>
  </si>
  <si>
    <t>FCI</t>
  </si>
  <si>
    <t>UC</t>
  </si>
  <si>
    <t>CSS</t>
  </si>
  <si>
    <t>P</t>
  </si>
  <si>
    <t>Variable Name</t>
  </si>
  <si>
    <t>Value Case 1</t>
  </si>
  <si>
    <t>Value Case 2</t>
  </si>
  <si>
    <t>case number</t>
  </si>
  <si>
    <t>c1</t>
  </si>
  <si>
    <t>c2</t>
  </si>
  <si>
    <t>r1</t>
  </si>
  <si>
    <t>value case 3</t>
  </si>
  <si>
    <t>CPC</t>
  </si>
  <si>
    <t>CBA</t>
  </si>
  <si>
    <t>CEG</t>
  </si>
  <si>
    <t>CPH</t>
  </si>
  <si>
    <t>Cph</t>
  </si>
  <si>
    <t>Capacities (tonnes)</t>
  </si>
  <si>
    <t xml:space="preserve">Phenol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</si>
</sst>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0.0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4" xfId="0" applyBorder="1"/>
    <xf numFmtId="0" fontId="0" fillId="0" borderId="4" xfId="0" applyFont="1" applyBorder="1"/>
    <xf numFmtId="0" fontId="0" fillId="0" borderId="7" xfId="0" applyBorder="1"/>
    <xf numFmtId="11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0" fillId="2" borderId="0" xfId="0" applyFill="1"/>
    <xf numFmtId="0" fontId="0" fillId="0" borderId="11" xfId="0" applyBorder="1"/>
    <xf numFmtId="164" fontId="0" fillId="0" borderId="11" xfId="1" applyFont="1" applyBorder="1"/>
    <xf numFmtId="165" fontId="0" fillId="0" borderId="11" xfId="0" applyNumberForma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Font="1" applyBorder="1" applyAlignment="1">
      <alignment horizontal="center"/>
    </xf>
  </cellXfs>
  <cellStyles count="8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abSelected="1" zoomScale="70" zoomScaleNormal="70" zoomScalePageLayoutView="140" workbookViewId="0">
      <selection activeCell="D3" sqref="D3"/>
    </sheetView>
  </sheetViews>
  <sheetFormatPr defaultColWidth="11" defaultRowHeight="15.75" x14ac:dyDescent="0.25"/>
  <cols>
    <col min="1" max="1" width="11.625" bestFit="1" customWidth="1"/>
    <col min="2" max="2" width="20.375" customWidth="1"/>
    <col min="11" max="11" width="11.125" customWidth="1"/>
  </cols>
  <sheetData>
    <row r="1" spans="1:11" x14ac:dyDescent="0.25">
      <c r="A1" s="8" t="s">
        <v>70</v>
      </c>
      <c r="B1" s="8">
        <v>3</v>
      </c>
      <c r="G1" s="11" t="s">
        <v>0</v>
      </c>
      <c r="H1" s="12"/>
      <c r="I1" s="13"/>
    </row>
    <row r="2" spans="1:11" x14ac:dyDescent="0.25">
      <c r="A2" s="8" t="s">
        <v>1</v>
      </c>
      <c r="B2" s="8">
        <f ca="1">INDEX(OFFSET(CaseStudies,,B1,COUNTA(LINGORawResults!A:A)-1,1),MATCH(A2,LINGORawResults!A2:A67,0))</f>
        <v>2122222</v>
      </c>
      <c r="E2" s="2" t="s">
        <v>2</v>
      </c>
      <c r="F2" s="1">
        <f ca="1">INDEX(DATA,MATCH(E2,LINGORawResults!$A$2:$A$67,0))</f>
        <v>0</v>
      </c>
      <c r="G2" s="14"/>
      <c r="H2" s="15"/>
      <c r="I2" s="16"/>
      <c r="J2" s="3" t="s">
        <v>3</v>
      </c>
      <c r="K2" s="1">
        <f ca="1">INDEX(DATA,MATCH(J2,LINGORawResults!$A$2:$A$67,0))</f>
        <v>0</v>
      </c>
    </row>
    <row r="3" spans="1:11" x14ac:dyDescent="0.25">
      <c r="A3" s="8" t="s">
        <v>53</v>
      </c>
      <c r="B3" s="8">
        <f ca="1">INDEX(DATA,MATCH(A3,LINGORawResults!$A$2:$A$67,0))</f>
        <v>0</v>
      </c>
      <c r="G3" s="14"/>
      <c r="H3" s="15"/>
      <c r="I3" s="16"/>
    </row>
    <row r="4" spans="1:11" ht="16.5" thickBot="1" x14ac:dyDescent="0.3">
      <c r="E4" s="1" t="s">
        <v>4</v>
      </c>
      <c r="F4" s="1">
        <f ca="1">INDEX(DATA,MATCH(E4,LINGORawResults!$A$2:$A$67,0))</f>
        <v>0</v>
      </c>
      <c r="G4" s="17"/>
      <c r="H4" s="18"/>
      <c r="I4" s="19"/>
    </row>
    <row r="6" spans="1:11" ht="16.5" thickBot="1" x14ac:dyDescent="0.3">
      <c r="A6" s="8" t="s">
        <v>66</v>
      </c>
      <c r="B6" s="9">
        <f ca="1">INDEX(DATA,MATCH(A6,LINGORawResults!$A$2:$A$67,0))</f>
        <v>5338273000</v>
      </c>
    </row>
    <row r="7" spans="1:11" x14ac:dyDescent="0.25">
      <c r="A7" s="8" t="s">
        <v>58</v>
      </c>
      <c r="B7" s="9">
        <f ca="1">INDEX(DATA,MATCH(A7,LINGORawResults!$A$2:$A$67,0))</f>
        <v>3775122000</v>
      </c>
      <c r="G7" s="11" t="s">
        <v>81</v>
      </c>
      <c r="H7" s="12"/>
      <c r="I7" s="13"/>
    </row>
    <row r="8" spans="1:11" x14ac:dyDescent="0.25">
      <c r="A8" s="8" t="s">
        <v>64</v>
      </c>
      <c r="B8" s="9">
        <f ca="1">INDEX(DATA,MATCH(A8,LINGORawResults!$A$2:$A$67,0))</f>
        <v>148104700</v>
      </c>
      <c r="E8" s="2" t="s">
        <v>5</v>
      </c>
      <c r="F8" s="1">
        <f ca="1">INDEX(DATA,MATCH(E8,LINGORawResults!$A$2:$A$67,0))</f>
        <v>0</v>
      </c>
      <c r="G8" s="14"/>
      <c r="H8" s="15"/>
      <c r="I8" s="16"/>
      <c r="J8" s="3" t="s">
        <v>6</v>
      </c>
      <c r="K8" s="1">
        <f ca="1">INDEX(DATA,MATCH(J8,LINGORawResults!$A$2:$A$67,0))</f>
        <v>0</v>
      </c>
    </row>
    <row r="9" spans="1:11" x14ac:dyDescent="0.25">
      <c r="A9" s="8" t="s">
        <v>56</v>
      </c>
      <c r="B9" s="9">
        <f ca="1">INDEX(DATA,MATCH(A9,LINGORawResults!$A$2:$A$67,0))</f>
        <v>9728388000</v>
      </c>
      <c r="G9" s="14"/>
      <c r="H9" s="15"/>
      <c r="I9" s="16"/>
    </row>
    <row r="10" spans="1:11" ht="16.5" thickBot="1" x14ac:dyDescent="0.3">
      <c r="A10" s="8" t="s">
        <v>65</v>
      </c>
      <c r="B10" s="9">
        <f ca="1">INDEX(DATA,MATCH(A10,LINGORawResults!$A$2:$A$67,0))</f>
        <v>466888800</v>
      </c>
      <c r="E10" s="1" t="s">
        <v>7</v>
      </c>
      <c r="F10" s="1">
        <f ca="1">INDEX(DATA,MATCH(E10,LINGORawResults!$A$2:$A$67,0))</f>
        <v>0</v>
      </c>
      <c r="G10" s="17"/>
      <c r="H10" s="18"/>
      <c r="I10" s="19"/>
      <c r="J10" s="3" t="s">
        <v>57</v>
      </c>
      <c r="K10" s="1">
        <f ca="1">INDEX(DATA,MATCH(J10,LINGORawResults!$A$2:$A$67,0))</f>
        <v>0</v>
      </c>
    </row>
    <row r="12" spans="1:11" ht="16.5" thickBot="1" x14ac:dyDescent="0.3">
      <c r="A12" s="20" t="s">
        <v>80</v>
      </c>
      <c r="B12" s="20"/>
    </row>
    <row r="13" spans="1:11" x14ac:dyDescent="0.25">
      <c r="A13" s="8" t="s">
        <v>75</v>
      </c>
      <c r="B13" s="10">
        <f ca="1">INDEX(DATA,MATCH(A13,LINGORawResults!$A$2:$A$67,0))</f>
        <v>92083.7</v>
      </c>
      <c r="G13" s="11" t="s">
        <v>8</v>
      </c>
      <c r="H13" s="12"/>
      <c r="I13" s="13"/>
    </row>
    <row r="14" spans="1:11" x14ac:dyDescent="0.25">
      <c r="A14" s="8" t="s">
        <v>79</v>
      </c>
      <c r="B14" s="10">
        <f ca="1">INDEX(DATA,MATCH(A14,LINGORawResults!$A$2:$A$67,0))</f>
        <v>45359.199999999997</v>
      </c>
      <c r="E14" s="2" t="s">
        <v>9</v>
      </c>
      <c r="F14" s="1">
        <f ca="1">INDEX(DATA,MATCH(E14,LINGORawResults!$A$2:$A$67,0))</f>
        <v>2122222</v>
      </c>
      <c r="G14" s="14"/>
      <c r="H14" s="15"/>
      <c r="I14" s="16"/>
      <c r="J14" s="3" t="s">
        <v>10</v>
      </c>
      <c r="K14" s="1">
        <f ca="1">INDEX(DATA,MATCH(J14,LINGORawResults!$A$2:$A$67,0))</f>
        <v>5888855</v>
      </c>
    </row>
    <row r="15" spans="1:11" x14ac:dyDescent="0.25">
      <c r="A15" s="8" t="s">
        <v>76</v>
      </c>
      <c r="B15" s="10">
        <f ca="1">INDEX(DATA,MATCH(A15,LINGORawResults!$A$2:$A$67,0))</f>
        <v>40006.81</v>
      </c>
      <c r="G15" s="14"/>
      <c r="H15" s="15"/>
      <c r="I15" s="16"/>
    </row>
    <row r="16" spans="1:11" ht="16.5" thickBot="1" x14ac:dyDescent="0.3">
      <c r="A16" s="8" t="s">
        <v>77</v>
      </c>
      <c r="B16" s="10">
        <f ca="1">INDEX(DATA,MATCH(A16,LINGORawResults!$A$2:$A$67,0))</f>
        <v>90718.399999999994</v>
      </c>
      <c r="E16" s="1" t="s">
        <v>11</v>
      </c>
      <c r="F16" s="1">
        <f ca="1">INDEX(DATA,MATCH(E16,LINGORawResults!$A$2:$A$67,0))</f>
        <v>3766633</v>
      </c>
      <c r="G16" s="17"/>
      <c r="H16" s="18"/>
      <c r="I16" s="19"/>
    </row>
    <row r="18" spans="5:11" ht="16.5" thickBot="1" x14ac:dyDescent="0.3"/>
    <row r="19" spans="5:11" x14ac:dyDescent="0.25">
      <c r="G19" s="11" t="s">
        <v>12</v>
      </c>
      <c r="H19" s="12"/>
      <c r="I19" s="13"/>
    </row>
    <row r="20" spans="5:11" x14ac:dyDescent="0.25">
      <c r="E20" s="2" t="s">
        <v>55</v>
      </c>
      <c r="F20" s="1">
        <f ca="1">INDEX(DATA,MATCH(E20,LINGORawResults!$A$2:$A$67,0))</f>
        <v>0</v>
      </c>
      <c r="G20" s="14"/>
      <c r="H20" s="15"/>
      <c r="I20" s="16"/>
      <c r="J20" s="3" t="s">
        <v>13</v>
      </c>
      <c r="K20" s="1">
        <f ca="1">INDEX(DATA,MATCH(J20,LINGORawResults!$A$2:$A$67,0))</f>
        <v>0</v>
      </c>
    </row>
    <row r="21" spans="5:11" x14ac:dyDescent="0.25">
      <c r="G21" s="14"/>
      <c r="H21" s="15"/>
      <c r="I21" s="16"/>
    </row>
    <row r="22" spans="5:11" ht="16.5" thickBot="1" x14ac:dyDescent="0.3">
      <c r="E22" s="1" t="s">
        <v>62</v>
      </c>
      <c r="F22" s="1">
        <f ca="1">INDEX(DATA,MATCH(E22,LINGORawResults!$A$2:$A$67,0))</f>
        <v>0</v>
      </c>
      <c r="G22" s="17"/>
      <c r="H22" s="18"/>
      <c r="I22" s="19"/>
      <c r="J22" s="3" t="s">
        <v>14</v>
      </c>
      <c r="K22" s="1">
        <f ca="1">INDEX(DATA,MATCH(J22,LINGORawResults!$A$2:$A$67,0))</f>
        <v>0</v>
      </c>
    </row>
  </sheetData>
  <mergeCells count="5">
    <mergeCell ref="G1:I4"/>
    <mergeCell ref="G7:I10"/>
    <mergeCell ref="G13:I16"/>
    <mergeCell ref="G19:I22"/>
    <mergeCell ref="A12:B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zoomScale="140" zoomScaleNormal="140" zoomScalePageLayoutView="140" workbookViewId="0">
      <selection activeCell="D2" sqref="D2:D63"/>
    </sheetView>
  </sheetViews>
  <sheetFormatPr defaultColWidth="11" defaultRowHeight="15.75" x14ac:dyDescent="0.25"/>
  <cols>
    <col min="1" max="1" width="16" customWidth="1"/>
    <col min="2" max="2" width="11.625" bestFit="1" customWidth="1"/>
    <col min="3" max="3" width="11.5" bestFit="1" customWidth="1"/>
  </cols>
  <sheetData>
    <row r="1" spans="1:9" x14ac:dyDescent="0.25">
      <c r="A1" s="5" t="s">
        <v>67</v>
      </c>
      <c r="B1" s="5" t="s">
        <v>68</v>
      </c>
      <c r="C1" s="6" t="s">
        <v>69</v>
      </c>
      <c r="D1" t="s">
        <v>74</v>
      </c>
      <c r="E1" s="6">
        <v>4</v>
      </c>
      <c r="F1">
        <v>5</v>
      </c>
      <c r="G1">
        <v>6</v>
      </c>
      <c r="H1">
        <v>7</v>
      </c>
      <c r="I1">
        <v>8</v>
      </c>
    </row>
    <row r="2" spans="1:9" x14ac:dyDescent="0.25">
      <c r="A2" t="s">
        <v>15</v>
      </c>
      <c r="B2">
        <v>1300.7270000000001</v>
      </c>
      <c r="C2">
        <v>1300.7270000000001</v>
      </c>
      <c r="D2">
        <v>1300.7270000000001</v>
      </c>
    </row>
    <row r="3" spans="1:9" x14ac:dyDescent="0.25">
      <c r="A3" t="s">
        <v>16</v>
      </c>
      <c r="B3">
        <v>1570.7929999999999</v>
      </c>
      <c r="C3">
        <v>1570.7929999999999</v>
      </c>
      <c r="D3">
        <v>1570.7929999999999</v>
      </c>
    </row>
    <row r="4" spans="1:9" x14ac:dyDescent="0.25">
      <c r="A4" t="s">
        <v>17</v>
      </c>
      <c r="B4">
        <v>1000</v>
      </c>
      <c r="C4">
        <v>1000</v>
      </c>
      <c r="D4">
        <v>1000</v>
      </c>
    </row>
    <row r="5" spans="1:9" x14ac:dyDescent="0.25">
      <c r="A5" t="s">
        <v>18</v>
      </c>
      <c r="B5">
        <v>716.50210000000004</v>
      </c>
      <c r="C5">
        <v>716.50210000000004</v>
      </c>
      <c r="D5">
        <v>716.50210000000004</v>
      </c>
    </row>
    <row r="6" spans="1:9" x14ac:dyDescent="0.25">
      <c r="A6" t="s">
        <v>19</v>
      </c>
      <c r="B6">
        <v>1261.5</v>
      </c>
      <c r="C6">
        <v>1261.5</v>
      </c>
      <c r="D6">
        <v>1261.5</v>
      </c>
    </row>
    <row r="7" spans="1:9" x14ac:dyDescent="0.25">
      <c r="A7" t="s">
        <v>20</v>
      </c>
      <c r="B7">
        <v>1652</v>
      </c>
      <c r="C7">
        <v>1652</v>
      </c>
      <c r="D7">
        <v>1652</v>
      </c>
    </row>
    <row r="8" spans="1:9" x14ac:dyDescent="0.25">
      <c r="A8" t="s">
        <v>21</v>
      </c>
      <c r="B8">
        <v>902</v>
      </c>
      <c r="C8">
        <v>902</v>
      </c>
      <c r="D8">
        <v>902</v>
      </c>
    </row>
    <row r="9" spans="1:9" x14ac:dyDescent="0.25">
      <c r="A9" t="s">
        <v>22</v>
      </c>
      <c r="B9">
        <v>637</v>
      </c>
      <c r="C9">
        <v>637</v>
      </c>
      <c r="D9">
        <v>637</v>
      </c>
    </row>
    <row r="10" spans="1:9" x14ac:dyDescent="0.25">
      <c r="A10" t="s">
        <v>23</v>
      </c>
      <c r="B10">
        <v>1098</v>
      </c>
      <c r="C10">
        <v>1098</v>
      </c>
      <c r="D10">
        <v>1098</v>
      </c>
    </row>
    <row r="11" spans="1:9" x14ac:dyDescent="0.25">
      <c r="A11" t="s">
        <v>24</v>
      </c>
      <c r="B11">
        <v>605</v>
      </c>
      <c r="C11">
        <v>605</v>
      </c>
      <c r="D11">
        <v>605</v>
      </c>
    </row>
    <row r="12" spans="1:9" x14ac:dyDescent="0.25">
      <c r="A12" t="s">
        <v>25</v>
      </c>
      <c r="B12">
        <v>44.01</v>
      </c>
      <c r="C12">
        <v>44.01</v>
      </c>
      <c r="D12">
        <v>44.01</v>
      </c>
    </row>
    <row r="13" spans="1:9" x14ac:dyDescent="0.25">
      <c r="A13" t="s">
        <v>26</v>
      </c>
      <c r="B13">
        <v>78.11</v>
      </c>
      <c r="C13">
        <v>78.11</v>
      </c>
      <c r="D13">
        <v>78.11</v>
      </c>
    </row>
    <row r="14" spans="1:9" x14ac:dyDescent="0.25">
      <c r="A14" t="s">
        <v>27</v>
      </c>
      <c r="B14">
        <v>102.09</v>
      </c>
      <c r="C14">
        <v>102.09</v>
      </c>
      <c r="D14">
        <v>102.09</v>
      </c>
    </row>
    <row r="15" spans="1:9" x14ac:dyDescent="0.25">
      <c r="A15" t="s">
        <v>28</v>
      </c>
      <c r="B15">
        <v>58.08</v>
      </c>
      <c r="C15">
        <v>58.08</v>
      </c>
      <c r="D15">
        <v>58.08</v>
      </c>
    </row>
    <row r="16" spans="1:9" x14ac:dyDescent="0.25">
      <c r="A16" t="s">
        <v>29</v>
      </c>
      <c r="B16">
        <v>94.111239999999995</v>
      </c>
      <c r="C16">
        <v>94.111239999999995</v>
      </c>
      <c r="D16">
        <v>94.111239999999995</v>
      </c>
    </row>
    <row r="17" spans="1:4" x14ac:dyDescent="0.25">
      <c r="A17" t="s">
        <v>30</v>
      </c>
      <c r="B17">
        <v>28</v>
      </c>
      <c r="C17">
        <v>28</v>
      </c>
      <c r="D17">
        <v>28</v>
      </c>
    </row>
    <row r="18" spans="1:4" x14ac:dyDescent="0.25">
      <c r="A18" t="s">
        <v>31</v>
      </c>
      <c r="B18">
        <v>44.05</v>
      </c>
      <c r="C18">
        <v>44.05</v>
      </c>
      <c r="D18">
        <v>44.05</v>
      </c>
    </row>
    <row r="19" spans="1:4" x14ac:dyDescent="0.25">
      <c r="A19" t="s">
        <v>32</v>
      </c>
      <c r="B19">
        <v>2</v>
      </c>
      <c r="C19">
        <v>2</v>
      </c>
      <c r="D19">
        <v>2</v>
      </c>
    </row>
    <row r="20" spans="1:4" x14ac:dyDescent="0.25">
      <c r="A20" t="s">
        <v>33</v>
      </c>
      <c r="B20">
        <v>32.04</v>
      </c>
      <c r="C20">
        <v>32.04</v>
      </c>
      <c r="D20">
        <v>32.04</v>
      </c>
    </row>
    <row r="21" spans="1:4" x14ac:dyDescent="0.25">
      <c r="A21" t="s">
        <v>34</v>
      </c>
      <c r="B21">
        <v>62.07</v>
      </c>
      <c r="C21">
        <v>62.07</v>
      </c>
      <c r="D21">
        <v>62.07</v>
      </c>
    </row>
    <row r="22" spans="1:4" x14ac:dyDescent="0.25">
      <c r="A22" t="s">
        <v>35</v>
      </c>
      <c r="B22">
        <v>122.12130000000001</v>
      </c>
      <c r="C22">
        <v>122.12130000000001</v>
      </c>
      <c r="D22">
        <v>122.12130000000001</v>
      </c>
    </row>
    <row r="23" spans="1:4" x14ac:dyDescent="0.25">
      <c r="A23" t="s">
        <v>36</v>
      </c>
      <c r="B23">
        <v>0</v>
      </c>
      <c r="C23">
        <v>0</v>
      </c>
      <c r="D23">
        <v>0</v>
      </c>
    </row>
    <row r="24" spans="1:4" x14ac:dyDescent="0.25">
      <c r="A24" t="s">
        <v>37</v>
      </c>
      <c r="B24">
        <v>0</v>
      </c>
      <c r="C24">
        <v>0</v>
      </c>
      <c r="D24">
        <v>0</v>
      </c>
    </row>
    <row r="25" spans="1:4" x14ac:dyDescent="0.25">
      <c r="A25" t="s">
        <v>38</v>
      </c>
      <c r="B25">
        <v>0</v>
      </c>
      <c r="C25">
        <v>0</v>
      </c>
      <c r="D25">
        <v>0</v>
      </c>
    </row>
    <row r="26" spans="1:4" x14ac:dyDescent="0.25">
      <c r="A26" t="s">
        <v>39</v>
      </c>
      <c r="B26">
        <v>0</v>
      </c>
      <c r="C26">
        <v>0</v>
      </c>
      <c r="D26">
        <v>0</v>
      </c>
    </row>
    <row r="27" spans="1:4" x14ac:dyDescent="0.25">
      <c r="A27" t="s">
        <v>40</v>
      </c>
      <c r="B27">
        <v>4.08</v>
      </c>
      <c r="C27">
        <v>33.729999999999997</v>
      </c>
      <c r="D27">
        <v>4.08</v>
      </c>
    </row>
    <row r="28" spans="1:4" x14ac:dyDescent="0.25">
      <c r="A28" t="s">
        <v>41</v>
      </c>
      <c r="B28">
        <v>13.8</v>
      </c>
      <c r="C28">
        <v>13.8</v>
      </c>
      <c r="D28">
        <v>13.8</v>
      </c>
    </row>
    <row r="29" spans="1:4" x14ac:dyDescent="0.25">
      <c r="A29" t="s">
        <v>42</v>
      </c>
      <c r="B29">
        <v>25.15</v>
      </c>
      <c r="C29">
        <v>25.15</v>
      </c>
      <c r="D29">
        <v>25.15</v>
      </c>
    </row>
    <row r="30" spans="1:4" x14ac:dyDescent="0.25">
      <c r="A30" t="s">
        <v>43</v>
      </c>
      <c r="B30">
        <v>33.729999999999997</v>
      </c>
      <c r="C30">
        <v>33.729999999999997</v>
      </c>
      <c r="D30">
        <v>33.729999999999997</v>
      </c>
    </row>
    <row r="31" spans="1:4" x14ac:dyDescent="0.25">
      <c r="A31" t="s">
        <v>44</v>
      </c>
      <c r="B31">
        <v>62616.92</v>
      </c>
      <c r="C31">
        <v>0</v>
      </c>
      <c r="D31">
        <v>0</v>
      </c>
    </row>
    <row r="32" spans="1:4" x14ac:dyDescent="0.25">
      <c r="A32" t="s">
        <v>3</v>
      </c>
      <c r="B32">
        <v>92083.7</v>
      </c>
      <c r="C32">
        <v>0</v>
      </c>
      <c r="D32">
        <v>0</v>
      </c>
    </row>
    <row r="33" spans="1:4" x14ac:dyDescent="0.25">
      <c r="A33" t="s">
        <v>45</v>
      </c>
      <c r="B33">
        <v>104326.2</v>
      </c>
      <c r="C33">
        <v>0</v>
      </c>
      <c r="D33">
        <v>0</v>
      </c>
    </row>
    <row r="34" spans="1:4" x14ac:dyDescent="0.25">
      <c r="A34" t="s">
        <v>6</v>
      </c>
      <c r="B34">
        <v>45359.199999999997</v>
      </c>
      <c r="C34">
        <v>0</v>
      </c>
      <c r="D34">
        <v>0</v>
      </c>
    </row>
    <row r="35" spans="1:4" x14ac:dyDescent="0.25">
      <c r="A35" t="s">
        <v>46</v>
      </c>
      <c r="B35">
        <v>167695.20000000001</v>
      </c>
      <c r="C35" s="4">
        <v>24684120</v>
      </c>
      <c r="D35" s="4">
        <v>24684120</v>
      </c>
    </row>
    <row r="36" spans="1:4" x14ac:dyDescent="0.25">
      <c r="A36" t="s">
        <v>10</v>
      </c>
      <c r="B36">
        <v>40006.81</v>
      </c>
      <c r="C36">
        <v>5888855</v>
      </c>
      <c r="D36">
        <v>5888855</v>
      </c>
    </row>
    <row r="37" spans="1:4" x14ac:dyDescent="0.25">
      <c r="A37" t="s">
        <v>47</v>
      </c>
      <c r="B37">
        <v>509988.6</v>
      </c>
      <c r="C37">
        <v>0</v>
      </c>
      <c r="D37" s="4">
        <v>3.7252900000000001E-9</v>
      </c>
    </row>
    <row r="38" spans="1:4" x14ac:dyDescent="0.25">
      <c r="A38" t="s">
        <v>13</v>
      </c>
      <c r="B38">
        <v>90718.399999999994</v>
      </c>
      <c r="C38">
        <v>0</v>
      </c>
      <c r="D38">
        <v>0</v>
      </c>
    </row>
    <row r="39" spans="1:4" x14ac:dyDescent="0.25">
      <c r="A39" t="s">
        <v>48</v>
      </c>
      <c r="B39">
        <v>16718.72</v>
      </c>
      <c r="C39">
        <v>0</v>
      </c>
      <c r="D39">
        <v>0</v>
      </c>
    </row>
    <row r="40" spans="1:4" x14ac:dyDescent="0.25">
      <c r="A40" t="s">
        <v>49</v>
      </c>
      <c r="B40">
        <v>27855.08</v>
      </c>
      <c r="C40">
        <v>0</v>
      </c>
      <c r="D40">
        <v>0</v>
      </c>
    </row>
    <row r="41" spans="1:4" x14ac:dyDescent="0.25">
      <c r="A41" t="s">
        <v>50</v>
      </c>
      <c r="B41">
        <v>44774.63</v>
      </c>
      <c r="C41">
        <v>6590659</v>
      </c>
      <c r="D41">
        <v>6590659</v>
      </c>
    </row>
    <row r="42" spans="1:4" x14ac:dyDescent="0.25">
      <c r="A42" t="s">
        <v>51</v>
      </c>
      <c r="B42">
        <v>44774.63</v>
      </c>
      <c r="C42">
        <v>6590659</v>
      </c>
      <c r="D42">
        <v>6590659</v>
      </c>
    </row>
    <row r="43" spans="1:4" x14ac:dyDescent="0.25">
      <c r="A43" t="s">
        <v>52</v>
      </c>
      <c r="B43">
        <v>2116697</v>
      </c>
      <c r="C43" s="4">
        <v>13181320</v>
      </c>
      <c r="D43" s="4">
        <v>13181320</v>
      </c>
    </row>
    <row r="44" spans="1:4" x14ac:dyDescent="0.25">
      <c r="A44" t="s">
        <v>53</v>
      </c>
      <c r="B44">
        <v>1982573</v>
      </c>
      <c r="C44">
        <v>0</v>
      </c>
      <c r="D44">
        <v>0</v>
      </c>
    </row>
    <row r="45" spans="1:4" x14ac:dyDescent="0.25">
      <c r="A45" t="s">
        <v>54</v>
      </c>
      <c r="B45">
        <v>139648.5</v>
      </c>
      <c r="C45">
        <v>2122222</v>
      </c>
      <c r="D45">
        <v>2122222</v>
      </c>
    </row>
    <row r="46" spans="1:4" x14ac:dyDescent="0.25">
      <c r="A46" t="s">
        <v>2</v>
      </c>
      <c r="B46">
        <v>39696.379999999997</v>
      </c>
      <c r="C46">
        <v>0</v>
      </c>
      <c r="D46">
        <v>0</v>
      </c>
    </row>
    <row r="47" spans="1:4" x14ac:dyDescent="0.25">
      <c r="A47" t="s">
        <v>9</v>
      </c>
      <c r="B47">
        <v>14417.63</v>
      </c>
      <c r="C47">
        <v>2122222</v>
      </c>
      <c r="D47">
        <v>2122222</v>
      </c>
    </row>
    <row r="48" spans="1:4" x14ac:dyDescent="0.25">
      <c r="A48" t="s">
        <v>5</v>
      </c>
      <c r="B48">
        <v>21211.69</v>
      </c>
      <c r="C48">
        <v>0</v>
      </c>
      <c r="D48">
        <v>0</v>
      </c>
    </row>
    <row r="49" spans="1:5" x14ac:dyDescent="0.25">
      <c r="A49" t="s">
        <v>55</v>
      </c>
      <c r="B49">
        <v>64322.81</v>
      </c>
      <c r="C49">
        <v>0</v>
      </c>
      <c r="D49">
        <v>0</v>
      </c>
    </row>
    <row r="50" spans="1:5" x14ac:dyDescent="0.25">
      <c r="A50" t="s">
        <v>56</v>
      </c>
      <c r="B50" s="4">
        <v>388205100</v>
      </c>
      <c r="C50" s="4">
        <v>9728388000</v>
      </c>
      <c r="D50" s="4">
        <v>9728388000</v>
      </c>
      <c r="E50" s="4"/>
    </row>
    <row r="51" spans="1:5" x14ac:dyDescent="0.25">
      <c r="A51" t="s">
        <v>57</v>
      </c>
      <c r="B51">
        <v>13499.5</v>
      </c>
      <c r="C51">
        <v>0</v>
      </c>
      <c r="D51">
        <v>0</v>
      </c>
    </row>
    <row r="52" spans="1:5" x14ac:dyDescent="0.25">
      <c r="A52" t="s">
        <v>14</v>
      </c>
      <c r="B52">
        <v>46828.06</v>
      </c>
      <c r="C52">
        <v>0</v>
      </c>
      <c r="D52">
        <v>0</v>
      </c>
    </row>
    <row r="53" spans="1:5" x14ac:dyDescent="0.25">
      <c r="A53" t="s">
        <v>58</v>
      </c>
      <c r="B53" s="4">
        <v>195640900</v>
      </c>
      <c r="C53" s="4">
        <v>3775122000</v>
      </c>
      <c r="D53" s="4">
        <v>3775122000</v>
      </c>
    </row>
    <row r="54" spans="1:5" x14ac:dyDescent="0.25">
      <c r="A54" t="s">
        <v>4</v>
      </c>
      <c r="B54">
        <v>52387.32</v>
      </c>
      <c r="C54">
        <v>0</v>
      </c>
      <c r="D54">
        <v>0</v>
      </c>
    </row>
    <row r="55" spans="1:5" x14ac:dyDescent="0.25">
      <c r="A55" t="s">
        <v>59</v>
      </c>
      <c r="B55">
        <v>37647.01</v>
      </c>
      <c r="C55">
        <v>0</v>
      </c>
      <c r="D55">
        <v>0</v>
      </c>
    </row>
    <row r="56" spans="1:5" x14ac:dyDescent="0.25">
      <c r="A56" t="s">
        <v>60</v>
      </c>
      <c r="B56">
        <v>25589.18</v>
      </c>
      <c r="C56">
        <v>3766633</v>
      </c>
      <c r="D56">
        <v>3766633</v>
      </c>
    </row>
    <row r="57" spans="1:5" x14ac:dyDescent="0.25">
      <c r="A57" t="s">
        <v>61</v>
      </c>
      <c r="B57">
        <v>64381.27</v>
      </c>
      <c r="C57">
        <v>0</v>
      </c>
      <c r="D57">
        <v>0</v>
      </c>
    </row>
    <row r="58" spans="1:5" x14ac:dyDescent="0.25">
      <c r="A58" t="s">
        <v>62</v>
      </c>
      <c r="B58">
        <v>8842.3770000000004</v>
      </c>
      <c r="C58">
        <v>0</v>
      </c>
      <c r="D58">
        <v>0</v>
      </c>
    </row>
    <row r="59" spans="1:5" x14ac:dyDescent="0.25">
      <c r="A59" t="s">
        <v>63</v>
      </c>
      <c r="B59" s="4">
        <v>3.413433E-9</v>
      </c>
      <c r="C59" s="4">
        <v>1.3985360000000001E-7</v>
      </c>
      <c r="D59" s="4">
        <v>1.214306E-7</v>
      </c>
    </row>
    <row r="60" spans="1:5" x14ac:dyDescent="0.25">
      <c r="A60" t="s">
        <v>64</v>
      </c>
      <c r="B60">
        <v>5067761</v>
      </c>
      <c r="C60" s="4">
        <v>148104700</v>
      </c>
      <c r="D60" s="4">
        <v>148104700</v>
      </c>
    </row>
    <row r="61" spans="1:5" x14ac:dyDescent="0.25">
      <c r="A61" t="s">
        <v>65</v>
      </c>
      <c r="B61">
        <v>5166995</v>
      </c>
      <c r="C61" s="4">
        <v>78522210</v>
      </c>
      <c r="D61" s="4">
        <v>466888800</v>
      </c>
    </row>
    <row r="62" spans="1:5" x14ac:dyDescent="0.25">
      <c r="A62" t="s">
        <v>66</v>
      </c>
      <c r="B62" s="4">
        <v>182329400</v>
      </c>
      <c r="C62" s="4">
        <v>5726640000</v>
      </c>
      <c r="D62" s="4">
        <v>5338273000</v>
      </c>
    </row>
    <row r="63" spans="1:5" x14ac:dyDescent="0.25">
      <c r="A63" t="s">
        <v>1</v>
      </c>
      <c r="B63">
        <v>2122222</v>
      </c>
      <c r="C63">
        <v>2122222</v>
      </c>
      <c r="D63">
        <v>2122222</v>
      </c>
    </row>
    <row r="64" spans="1:5" x14ac:dyDescent="0.25">
      <c r="A64" t="s">
        <v>75</v>
      </c>
      <c r="B64">
        <v>92083.7</v>
      </c>
      <c r="C64">
        <v>92083.7</v>
      </c>
      <c r="D64">
        <v>92083.7</v>
      </c>
    </row>
    <row r="65" spans="1:4" x14ac:dyDescent="0.25">
      <c r="A65" t="s">
        <v>76</v>
      </c>
      <c r="B65">
        <v>40006.81</v>
      </c>
      <c r="C65">
        <v>40006.81</v>
      </c>
      <c r="D65">
        <v>40006.81</v>
      </c>
    </row>
    <row r="66" spans="1:4" x14ac:dyDescent="0.25">
      <c r="A66" t="s">
        <v>77</v>
      </c>
      <c r="B66">
        <v>90718.399999999994</v>
      </c>
      <c r="C66">
        <v>90718.399999999994</v>
      </c>
      <c r="D66">
        <v>90718.399999999994</v>
      </c>
    </row>
    <row r="67" spans="1:4" x14ac:dyDescent="0.25">
      <c r="A67" t="s">
        <v>78</v>
      </c>
      <c r="B67">
        <v>45359.199999999997</v>
      </c>
      <c r="C67">
        <v>45359.199999999997</v>
      </c>
      <c r="D67">
        <v>45359.199999999997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110" zoomScaleNormal="110" zoomScalePageLayoutView="140" workbookViewId="0">
      <selection activeCell="B7" sqref="B7"/>
    </sheetView>
  </sheetViews>
  <sheetFormatPr defaultColWidth="11" defaultRowHeight="15.75" x14ac:dyDescent="0.25"/>
  <sheetData>
    <row r="1" spans="1:4" x14ac:dyDescent="0.25">
      <c r="B1" t="s">
        <v>71</v>
      </c>
      <c r="C1" t="s">
        <v>72</v>
      </c>
    </row>
    <row r="2" spans="1:4" x14ac:dyDescent="0.25">
      <c r="A2" t="s">
        <v>73</v>
      </c>
      <c r="B2">
        <v>1</v>
      </c>
      <c r="C2">
        <v>2</v>
      </c>
    </row>
    <row r="3" spans="1:4" x14ac:dyDescent="0.25">
      <c r="A3" t="s">
        <v>73</v>
      </c>
      <c r="B3">
        <v>3</v>
      </c>
      <c r="C3">
        <v>4</v>
      </c>
    </row>
    <row r="6" spans="1:4" x14ac:dyDescent="0.25">
      <c r="B6">
        <v>1</v>
      </c>
      <c r="C6">
        <v>2</v>
      </c>
      <c r="D6">
        <v>3</v>
      </c>
    </row>
    <row r="7" spans="1:4" x14ac:dyDescent="0.25">
      <c r="A7">
        <v>1</v>
      </c>
      <c r="B7" s="7">
        <f t="shared" ref="B7:D9" ca="1" si="0">INDEX(range1,$A7,B$6)</f>
        <v>0</v>
      </c>
      <c r="C7" s="7" t="str">
        <f t="shared" ca="1" si="0"/>
        <v>c1</v>
      </c>
      <c r="D7" s="7" t="e">
        <f t="shared" ca="1" si="0"/>
        <v>#REF!</v>
      </c>
    </row>
    <row r="8" spans="1:4" x14ac:dyDescent="0.25">
      <c r="A8">
        <v>2</v>
      </c>
      <c r="B8" s="7" t="str">
        <f t="shared" ca="1" si="0"/>
        <v>r1</v>
      </c>
      <c r="C8" s="7">
        <f t="shared" ca="1" si="0"/>
        <v>1</v>
      </c>
      <c r="D8" s="7" t="e">
        <f t="shared" ca="1" si="0"/>
        <v>#REF!</v>
      </c>
    </row>
    <row r="9" spans="1:4" x14ac:dyDescent="0.25">
      <c r="A9">
        <v>3</v>
      </c>
      <c r="B9" s="7" t="e">
        <f t="shared" ca="1" si="0"/>
        <v>#REF!</v>
      </c>
      <c r="C9" s="7" t="e">
        <f t="shared" ca="1" si="0"/>
        <v>#REF!</v>
      </c>
      <c r="D9" s="7" t="e">
        <f t="shared" ca="1" si="0"/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CaseStudies</vt:lpstr>
      <vt:lpstr>LINGORawResults</vt:lpstr>
      <vt:lpstr>index_offset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Administrator</cp:lastModifiedBy>
  <dcterms:created xsi:type="dcterms:W3CDTF">2016-08-04T20:19:35Z</dcterms:created>
  <dcterms:modified xsi:type="dcterms:W3CDTF">2016-10-31T08:19:22Z</dcterms:modified>
</cp:coreProperties>
</file>